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ctrlProps/ctrlProp8.xml" ContentType="application/vnd.ms-excel.controlproperties+xml"/>
  <Override PartName="/xl/ctrlProps/ctrlProp13.xml" ContentType="application/vnd.ms-excel.controlproperties+xml"/>
  <Override PartName="/xl/ctrlProps/ctrlProp7.xml" ContentType="application/vnd.ms-excel.controlproperties+xml"/>
  <Override PartName="/xl/ctrlProps/ctrlProp14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20" yWindow="-120" windowWidth="20730" windowHeight="11310"/>
  </bookViews>
  <sheets>
    <sheet name="Přihláška Trafo MTBB 2022" sheetId="4" r:id="rId1"/>
  </sheets>
  <definedNames>
    <definedName name="_xlnm.Print_Area" localSheetId="0">'Přihláška Trafo MTBB 2022'!$A$1:$L$58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4"/>
  <c r="O157"/>
  <c r="M147"/>
  <c r="M146"/>
  <c r="M145"/>
  <c r="M144"/>
  <c r="M143"/>
  <c r="M142"/>
  <c r="M141"/>
  <c r="M140"/>
  <c r="M139"/>
  <c r="M138"/>
  <c r="N152"/>
  <c r="O152" s="1"/>
  <c r="M149"/>
  <c r="O155"/>
  <c r="A3" l="1"/>
  <c r="P136"/>
  <c r="Q136" s="1"/>
  <c r="N150" l="1"/>
  <c r="N149"/>
  <c r="N148"/>
  <c r="O149"/>
  <c r="O148"/>
  <c r="N144"/>
  <c r="O138"/>
  <c r="N138"/>
  <c r="N141"/>
  <c r="O141"/>
  <c r="O139"/>
  <c r="N145"/>
  <c r="O144"/>
  <c r="N146"/>
  <c r="O145"/>
  <c r="N142"/>
  <c r="O142"/>
  <c r="N140"/>
  <c r="O140"/>
  <c r="N139"/>
  <c r="P144" l="1"/>
  <c r="R144" s="1"/>
  <c r="P139"/>
  <c r="R139" s="1"/>
  <c r="P146"/>
  <c r="R146" s="1"/>
  <c r="P150"/>
  <c r="R150" s="1"/>
  <c r="P145"/>
  <c r="R145" s="1"/>
  <c r="P149"/>
  <c r="R149" s="1"/>
  <c r="P148"/>
  <c r="R148" s="1"/>
  <c r="P138"/>
  <c r="R138" s="1"/>
  <c r="P140"/>
  <c r="R140" s="1"/>
  <c r="P141"/>
  <c r="R141" s="1"/>
  <c r="P142"/>
  <c r="R142" s="1"/>
  <c r="O156" l="1"/>
  <c r="O154"/>
  <c r="B17" l="1"/>
</calcChain>
</file>

<file path=xl/comments1.xml><?xml version="1.0" encoding="utf-8"?>
<comments xmlns="http://schemas.openxmlformats.org/spreadsheetml/2006/main">
  <authors>
    <author>Lukáš Sláma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38"/>
          </rPr>
          <t>Pořadatel:</t>
        </r>
        <r>
          <rPr>
            <sz val="9"/>
            <color indexed="81"/>
            <rFont val="Tahoma"/>
            <family val="2"/>
            <charset val="238"/>
          </rPr>
          <t xml:space="preserve">
Lze vyplnit pouze políčka s červeně označenými pravými horními rohy</t>
        </r>
      </text>
    </comment>
    <comment ref="G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Pořadatel:
</t>
        </r>
        <r>
          <rPr>
            <sz val="9"/>
            <color indexed="81"/>
            <rFont val="Tahoma"/>
            <family val="2"/>
            <charset val="238"/>
          </rPr>
          <t xml:space="preserve">Lze vyplnit pouze políčka s červeně označenými pravými horními rohy
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Pořadatel:
</t>
        </r>
        <r>
          <rPr>
            <sz val="9"/>
            <color indexed="81"/>
            <rFont val="Tahoma"/>
            <family val="2"/>
            <charset val="238"/>
          </rPr>
          <t xml:space="preserve">Lze vyplnit pouze políčka s červeně označenými pravými horními rohy
</t>
        </r>
      </text>
    </comment>
    <comment ref="E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Pořadatel:
</t>
        </r>
        <r>
          <rPr>
            <sz val="9"/>
            <color indexed="81"/>
            <rFont val="Tahoma"/>
            <family val="2"/>
            <charset val="238"/>
          </rPr>
          <t xml:space="preserve">Lze vyplnit pouze políčka s červeně označenými pravými horními rohy
</t>
        </r>
      </text>
    </commen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Pořadatel:
</t>
        </r>
        <r>
          <rPr>
            <sz val="9"/>
            <color indexed="81"/>
            <rFont val="Tahoma"/>
            <family val="2"/>
            <charset val="238"/>
          </rPr>
          <t>Lze vyplnit pouze políčka s červeně označenými pravými horními rohy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Pořadatel:
</t>
        </r>
        <r>
          <rPr>
            <sz val="9"/>
            <color indexed="81"/>
            <rFont val="Tahoma"/>
            <family val="2"/>
            <charset val="238"/>
          </rPr>
          <t xml:space="preserve">Lze vyplnit pouze políčka s červeně označenými pravými horními rohy
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Pořadatel:
</t>
        </r>
        <r>
          <rPr>
            <sz val="9"/>
            <color indexed="81"/>
            <rFont val="Tahoma"/>
            <family val="2"/>
            <charset val="238"/>
          </rPr>
          <t>Lze vyplnit pouze políčka s červeně označenými pravými horními rohy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Pořadatel:
</t>
        </r>
        <r>
          <rPr>
            <sz val="9"/>
            <color indexed="81"/>
            <rFont val="Tahoma"/>
            <family val="2"/>
            <charset val="238"/>
          </rPr>
          <t xml:space="preserve">Lze vyplnit pouze políčka s červeně označenými pravými horními rohy
</t>
        </r>
      </text>
    </comment>
    <comment ref="J12" authorId="0">
      <text>
        <r>
          <rPr>
            <b/>
            <sz val="9"/>
            <color indexed="81"/>
            <rFont val="Tahoma"/>
            <family val="2"/>
            <charset val="238"/>
          </rPr>
          <t>Pořadatel:</t>
        </r>
        <r>
          <rPr>
            <sz val="9"/>
            <color indexed="81"/>
            <rFont val="Tahoma"/>
            <family val="2"/>
            <charset val="238"/>
          </rPr>
          <t xml:space="preserve">
Lze vyplnit pouze políčka s červeně označenými pravými horními rohy</t>
        </r>
      </text>
    </comment>
    <comment ref="B1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Pořadatel:
</t>
        </r>
        <r>
          <rPr>
            <sz val="9"/>
            <color indexed="81"/>
            <rFont val="Tahoma"/>
            <family val="2"/>
            <charset val="238"/>
          </rPr>
          <t xml:space="preserve">Lze vyplnit pouze políčka s červeně označenými pravými horními rohy
</t>
        </r>
      </text>
    </comment>
    <comment ref="I1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Pořadatel:
</t>
        </r>
        <r>
          <rPr>
            <sz val="9"/>
            <color indexed="81"/>
            <rFont val="Tahoma"/>
            <family val="2"/>
            <charset val="238"/>
          </rPr>
          <t xml:space="preserve">Lze vyplnit pouze políčka s červeně označenými pravými horními rohy
</t>
        </r>
      </text>
    </comment>
  </commentList>
</comments>
</file>

<file path=xl/sharedStrings.xml><?xml version="1.0" encoding="utf-8"?>
<sst xmlns="http://schemas.openxmlformats.org/spreadsheetml/2006/main" count="52" uniqueCount="49">
  <si>
    <t>Prohlášení účastníka:</t>
  </si>
  <si>
    <t>trafobiatlon@seznam.cz</t>
  </si>
  <si>
    <t>Mini</t>
  </si>
  <si>
    <t>Nejmladší žáci</t>
  </si>
  <si>
    <t>Mladší žáci</t>
  </si>
  <si>
    <t>Dorost</t>
  </si>
  <si>
    <t>Příjmení:</t>
  </si>
  <si>
    <t>Jméno:</t>
  </si>
  <si>
    <t>Datum narození:</t>
  </si>
  <si>
    <t>den</t>
  </si>
  <si>
    <t>měsíc</t>
  </si>
  <si>
    <t>rok</t>
  </si>
  <si>
    <t>Ulice, č.p.:</t>
  </si>
  <si>
    <t>Město:</t>
  </si>
  <si>
    <t>PSČ:</t>
  </si>
  <si>
    <t>Email:</t>
  </si>
  <si>
    <t>Telefon:</t>
  </si>
  <si>
    <t>Kategorie:</t>
  </si>
  <si>
    <t>dolní mez</t>
  </si>
  <si>
    <t>horní mez</t>
  </si>
  <si>
    <t>Žáci</t>
  </si>
  <si>
    <t>Kategorie</t>
  </si>
  <si>
    <t>Ženy Ž40</t>
  </si>
  <si>
    <t>Ženy Ž50</t>
  </si>
  <si>
    <t>Ženy ŽV</t>
  </si>
  <si>
    <t>Muži M40</t>
  </si>
  <si>
    <t>Muži M50</t>
  </si>
  <si>
    <t>Muži ŽV</t>
  </si>
  <si>
    <t>ZADÁNO</t>
  </si>
  <si>
    <t>ŽENA</t>
  </si>
  <si>
    <t>MUŽ</t>
  </si>
  <si>
    <t>Přidělené startovní číslo**:</t>
  </si>
  <si>
    <t>Datum:</t>
  </si>
  <si>
    <t>…………………………………………………………..</t>
  </si>
  <si>
    <t>Podpis***:</t>
  </si>
  <si>
    <t>Podpis zákonného zástupce***:</t>
  </si>
  <si>
    <t>*** Elektronicky vyplněná přihláška bude závodníkem nebo jeho zákonným zástupcem podepsána až v místě pořádání závodu.</t>
  </si>
  <si>
    <t>**  Vyplní pořadatel</t>
  </si>
  <si>
    <t>Klub (nepovinné pole):</t>
  </si>
  <si>
    <t xml:space="preserve">Dotazy k závodu:      </t>
  </si>
  <si>
    <t>Vlastimil Pech:</t>
  </si>
  <si>
    <t>Pavel Peterka:</t>
  </si>
  <si>
    <t>1) Informace k závodu:</t>
  </si>
  <si>
    <r>
      <t xml:space="preserve">Pořadatel a všechny osoby s ním spolupracující včetně osob spojených s přípravou a organizací závodu nenesou odpovědnost 
ve vztahu k účastníkům za škody osobní, věcné a majetkové, které vzniknou před, v průběhu nebo po závodě. Účastníci startují 
na vlastní nebezpečí a nesou osobní i právní odpovědnost za všechny jimi způsobené škody. Prostřednictvím tohoto prohlášení se účastník závodu zříká vymáhání právních nároků, případně jakýchkoliv náhrad od pořadatele nebo jeho pověřených zástupců v důsledku nehody nebo škody vzniklé v souvislosti se závody. Účastník tímto bere na vědomí, že bude dodržovat nařízení a pokyny pořadatele a pravidla uvedená v propozicích </t>
    </r>
    <r>
      <rPr>
        <vertAlign val="superscript"/>
        <sz val="9"/>
        <rFont val="Arial"/>
        <family val="2"/>
        <charset val="238"/>
      </rPr>
      <t>1)</t>
    </r>
    <r>
      <rPr>
        <sz val="9"/>
        <rFont val="Arial"/>
        <family val="2"/>
        <charset val="238"/>
      </rPr>
      <t>, souhlasí s podmínkami účasti a svým podpisem se přihlašuje na závody. V případě startu mladistvých do 18 let se požaduje písemný souhlas rodičů nebo jejich právních zástupců.  Účastník vyslovuje souhlas s použitím svých osobních dat pořadateli závodu v souladu s § 11 zákona č. 101/2000 Sb.  Pořadatel si v případě nepředvídatelných okolností či zásahu vyšší moci vyhrazuje právo na změnu trati, výkladu pravidel či úplné zrušení závodu.</t>
    </r>
  </si>
  <si>
    <t>Prosíme všechny účastníky o ohleduplnost k přírodě v místě konání závodu, i ke všem ostatním zúčastněným, neboť jde v první řadě o zábavu, tak jí ostatním nekažme.</t>
  </si>
  <si>
    <t>http://www.facebook.com</t>
  </si>
  <si>
    <t>PŘIHLÁŠKA - TRAFO MTB BIATLON - 4. 6. 2022</t>
  </si>
  <si>
    <t>* Chcete-li jet závod Elite, zaškrtněte jak svoji věkovou kategorii, tak i příslušnou kolonku závodu Elite.</t>
  </si>
  <si>
    <t>http://www.fktrafo.cz</t>
  </si>
</sst>
</file>

<file path=xl/styles.xml><?xml version="1.0" encoding="utf-8"?>
<styleSheet xmlns="http://schemas.openxmlformats.org/spreadsheetml/2006/main">
  <numFmts count="1">
    <numFmt numFmtId="164" formatCode="000\ 00"/>
  </numFmts>
  <fonts count="27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23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8"/>
      <color theme="1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rgb="FF000000"/>
      <name val="Tahoma"/>
      <family val="2"/>
      <charset val="238"/>
    </font>
    <font>
      <b/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6">
    <xf numFmtId="0" fontId="0" fillId="0" borderId="0" xfId="0"/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4" xfId="0" applyFill="1" applyBorder="1" applyProtection="1"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vertical="center"/>
      <protection hidden="1"/>
    </xf>
    <xf numFmtId="0" fontId="0" fillId="2" borderId="5" xfId="0" applyFill="1" applyBorder="1" applyProtection="1">
      <protection hidden="1"/>
    </xf>
    <xf numFmtId="0" fontId="0" fillId="0" borderId="0" xfId="0" applyBorder="1" applyProtection="1"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protection hidden="1"/>
    </xf>
    <xf numFmtId="0" fontId="3" fillId="2" borderId="5" xfId="0" applyFont="1" applyFill="1" applyBorder="1" applyAlignment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" fillId="2" borderId="5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14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Protection="1"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Alignment="1" applyProtection="1">
      <protection hidden="1"/>
    </xf>
    <xf numFmtId="0" fontId="2" fillId="2" borderId="13" xfId="0" applyFont="1" applyFill="1" applyBorder="1" applyAlignment="1" applyProtection="1">
      <alignment horizontal="left" vertical="center"/>
      <protection hidden="1"/>
    </xf>
    <xf numFmtId="0" fontId="4" fillId="2" borderId="9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Border="1" applyProtection="1"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3" fontId="4" fillId="2" borderId="0" xfId="0" applyNumberFormat="1" applyFont="1" applyFill="1" applyBorder="1" applyAlignment="1" applyProtection="1">
      <alignment horizontal="right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3" fillId="2" borderId="7" xfId="0" applyFont="1" applyFill="1" applyBorder="1" applyAlignment="1" applyProtection="1">
      <alignment vertical="center"/>
      <protection hidden="1"/>
    </xf>
    <xf numFmtId="0" fontId="3" fillId="2" borderId="7" xfId="0" applyFont="1" applyFill="1" applyBorder="1" applyAlignment="1" applyProtection="1">
      <protection hidden="1"/>
    </xf>
    <xf numFmtId="0" fontId="3" fillId="2" borderId="8" xfId="0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2" borderId="0" xfId="0" applyFont="1" applyFill="1" applyProtection="1">
      <protection hidden="1"/>
    </xf>
    <xf numFmtId="0" fontId="6" fillId="2" borderId="1" xfId="0" applyFont="1" applyFill="1" applyBorder="1" applyAlignment="1" applyProtection="1"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0" fontId="6" fillId="2" borderId="4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protection hidden="1"/>
    </xf>
    <xf numFmtId="0" fontId="3" fillId="3" borderId="2" xfId="0" applyFont="1" applyFill="1" applyBorder="1" applyAlignment="1" applyProtection="1">
      <alignment vertical="center"/>
      <protection hidden="1"/>
    </xf>
    <xf numFmtId="0" fontId="3" fillId="3" borderId="3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20" fillId="2" borderId="0" xfId="0" applyFont="1" applyFill="1" applyBorder="1" applyAlignment="1" applyProtection="1">
      <alignment horizontal="center"/>
      <protection hidden="1"/>
    </xf>
    <xf numFmtId="0" fontId="20" fillId="2" borderId="0" xfId="0" applyFont="1" applyFill="1" applyBorder="1" applyProtection="1">
      <protection hidden="1"/>
    </xf>
    <xf numFmtId="0" fontId="21" fillId="2" borderId="0" xfId="0" applyFont="1" applyFill="1" applyBorder="1" applyAlignment="1" applyProtection="1">
      <alignment horizontal="center"/>
      <protection hidden="1"/>
    </xf>
    <xf numFmtId="0" fontId="22" fillId="2" borderId="0" xfId="0" applyFont="1" applyFill="1" applyBorder="1" applyAlignment="1" applyProtection="1">
      <alignment horizontal="center"/>
      <protection hidden="1"/>
    </xf>
    <xf numFmtId="0" fontId="21" fillId="2" borderId="0" xfId="0" applyFont="1" applyFill="1" applyBorder="1" applyAlignment="1" applyProtection="1">
      <alignment horizontal="center" vertical="center"/>
      <protection hidden="1"/>
    </xf>
    <xf numFmtId="0" fontId="22" fillId="2" borderId="0" xfId="0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protection hidden="1"/>
    </xf>
    <xf numFmtId="0" fontId="22" fillId="2" borderId="0" xfId="0" applyFont="1" applyFill="1" applyBorder="1" applyAlignment="1" applyProtection="1">
      <alignment vertical="center"/>
      <protection locked="0" hidden="1"/>
    </xf>
    <xf numFmtId="0" fontId="16" fillId="2" borderId="0" xfId="1" applyFont="1" applyFill="1" applyBorder="1" applyAlignment="1" applyProtection="1">
      <alignment vertical="center"/>
      <protection locked="0" hidden="1"/>
    </xf>
    <xf numFmtId="0" fontId="21" fillId="2" borderId="14" xfId="0" applyFont="1" applyFill="1" applyBorder="1" applyAlignment="1" applyProtection="1">
      <alignment horizontal="center" vertical="center" wrapText="1"/>
      <protection hidden="1"/>
    </xf>
    <xf numFmtId="0" fontId="21" fillId="2" borderId="15" xfId="0" applyFont="1" applyFill="1" applyBorder="1" applyProtection="1">
      <protection hidden="1"/>
    </xf>
    <xf numFmtId="14" fontId="21" fillId="2" borderId="15" xfId="0" applyNumberFormat="1" applyFont="1" applyFill="1" applyBorder="1" applyAlignment="1" applyProtection="1">
      <alignment vertical="center"/>
      <protection hidden="1"/>
    </xf>
    <xf numFmtId="0" fontId="21" fillId="2" borderId="15" xfId="0" applyFont="1" applyFill="1" applyBorder="1" applyAlignment="1" applyProtection="1">
      <alignment horizontal="right" vertical="center"/>
      <protection hidden="1"/>
    </xf>
    <xf numFmtId="0" fontId="21" fillId="2" borderId="15" xfId="0" applyFont="1" applyFill="1" applyBorder="1" applyAlignment="1" applyProtection="1">
      <alignment horizontal="right"/>
      <protection hidden="1"/>
    </xf>
    <xf numFmtId="0" fontId="20" fillId="2" borderId="16" xfId="0" applyFont="1" applyFill="1" applyBorder="1" applyProtection="1">
      <protection hidden="1"/>
    </xf>
    <xf numFmtId="0" fontId="21" fillId="2" borderId="17" xfId="0" applyFont="1" applyFill="1" applyBorder="1" applyAlignment="1" applyProtection="1">
      <alignment horizontal="center"/>
      <protection hidden="1"/>
    </xf>
    <xf numFmtId="0" fontId="20" fillId="2" borderId="18" xfId="0" applyFont="1" applyFill="1" applyBorder="1" applyAlignment="1" applyProtection="1">
      <alignment horizontal="right"/>
      <protection hidden="1"/>
    </xf>
    <xf numFmtId="0" fontId="21" fillId="2" borderId="17" xfId="0" applyFont="1" applyFill="1" applyBorder="1" applyAlignment="1" applyProtection="1">
      <alignment horizontal="center" vertical="center"/>
      <protection hidden="1"/>
    </xf>
    <xf numFmtId="0" fontId="21" fillId="2" borderId="18" xfId="0" applyFont="1" applyFill="1" applyBorder="1" applyAlignment="1" applyProtection="1">
      <alignment horizontal="right" vertical="center"/>
      <protection hidden="1"/>
    </xf>
    <xf numFmtId="0" fontId="20" fillId="2" borderId="18" xfId="0" applyFont="1" applyFill="1" applyBorder="1" applyProtection="1">
      <protection hidden="1"/>
    </xf>
    <xf numFmtId="0" fontId="20" fillId="2" borderId="17" xfId="0" applyFont="1" applyFill="1" applyBorder="1" applyProtection="1">
      <protection hidden="1"/>
    </xf>
    <xf numFmtId="0" fontId="20" fillId="2" borderId="18" xfId="0" applyFont="1" applyFill="1" applyBorder="1" applyAlignment="1" applyProtection="1">
      <protection hidden="1"/>
    </xf>
    <xf numFmtId="0" fontId="21" fillId="2" borderId="19" xfId="0" applyFont="1" applyFill="1" applyBorder="1" applyAlignment="1" applyProtection="1">
      <alignment horizontal="center"/>
      <protection hidden="1"/>
    </xf>
    <xf numFmtId="0" fontId="20" fillId="2" borderId="20" xfId="0" applyFont="1" applyFill="1" applyBorder="1" applyProtection="1">
      <protection hidden="1"/>
    </xf>
    <xf numFmtId="0" fontId="21" fillId="2" borderId="20" xfId="0" applyFont="1" applyFill="1" applyBorder="1" applyAlignment="1" applyProtection="1">
      <protection hidden="1"/>
    </xf>
    <xf numFmtId="0" fontId="20" fillId="2" borderId="21" xfId="0" applyFont="1" applyFill="1" applyBorder="1" applyProtection="1">
      <protection hidden="1"/>
    </xf>
    <xf numFmtId="0" fontId="24" fillId="3" borderId="4" xfId="0" applyFont="1" applyFill="1" applyBorder="1" applyAlignment="1" applyProtection="1">
      <alignment vertical="center"/>
      <protection hidden="1"/>
    </xf>
    <xf numFmtId="0" fontId="25" fillId="3" borderId="1" xfId="0" applyFont="1" applyFill="1" applyBorder="1" applyAlignment="1" applyProtection="1">
      <protection hidden="1"/>
    </xf>
    <xf numFmtId="0" fontId="25" fillId="3" borderId="4" xfId="0" applyFont="1" applyFill="1" applyBorder="1" applyAlignment="1" applyProtection="1">
      <protection hidden="1"/>
    </xf>
    <xf numFmtId="0" fontId="3" fillId="3" borderId="6" xfId="0" applyFont="1" applyFill="1" applyBorder="1" applyAlignment="1" applyProtection="1">
      <alignment vertical="center"/>
      <protection hidden="1"/>
    </xf>
    <xf numFmtId="0" fontId="3" fillId="3" borderId="7" xfId="0" applyFont="1" applyFill="1" applyBorder="1" applyAlignment="1" applyProtection="1">
      <alignment vertical="center"/>
      <protection hidden="1"/>
    </xf>
    <xf numFmtId="0" fontId="3" fillId="3" borderId="8" xfId="0" applyFont="1" applyFill="1" applyBorder="1" applyAlignment="1" applyProtection="1">
      <alignment vertical="center"/>
      <protection hidden="1"/>
    </xf>
    <xf numFmtId="0" fontId="3" fillId="3" borderId="22" xfId="0" applyFont="1" applyFill="1" applyBorder="1" applyAlignment="1" applyProtection="1">
      <alignment vertical="center"/>
      <protection hidden="1"/>
    </xf>
    <xf numFmtId="0" fontId="3" fillId="3" borderId="9" xfId="0" applyFont="1" applyFill="1" applyBorder="1" applyAlignment="1" applyProtection="1">
      <alignment vertical="center"/>
      <protection hidden="1"/>
    </xf>
    <xf numFmtId="0" fontId="3" fillId="3" borderId="23" xfId="0" applyFont="1" applyFill="1" applyBorder="1" applyAlignment="1" applyProtection="1">
      <alignment vertical="center"/>
      <protection hidden="1"/>
    </xf>
    <xf numFmtId="0" fontId="17" fillId="2" borderId="11" xfId="0" applyFont="1" applyFill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top"/>
      <protection hidden="1"/>
    </xf>
    <xf numFmtId="0" fontId="12" fillId="2" borderId="0" xfId="0" applyFont="1" applyFill="1" applyBorder="1" applyAlignment="1" applyProtection="1">
      <alignment horizontal="center" vertical="top"/>
      <protection hidden="1"/>
    </xf>
    <xf numFmtId="0" fontId="12" fillId="2" borderId="5" xfId="0" applyFont="1" applyFill="1" applyBorder="1" applyAlignment="1" applyProtection="1">
      <alignment horizontal="center" vertical="top"/>
      <protection hidden="1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3" fillId="2" borderId="2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Border="1" applyProtection="1">
      <protection locked="0"/>
    </xf>
    <xf numFmtId="0" fontId="18" fillId="3" borderId="5" xfId="0" applyFont="1" applyFill="1" applyBorder="1" applyProtection="1">
      <protection locked="0"/>
    </xf>
    <xf numFmtId="0" fontId="18" fillId="3" borderId="6" xfId="0" applyFont="1" applyFill="1" applyBorder="1" applyProtection="1">
      <protection locked="0"/>
    </xf>
    <xf numFmtId="0" fontId="18" fillId="3" borderId="7" xfId="0" applyFont="1" applyFill="1" applyBorder="1" applyProtection="1">
      <protection locked="0"/>
    </xf>
    <xf numFmtId="0" fontId="18" fillId="3" borderId="8" xfId="0" applyFont="1" applyFill="1" applyBorder="1" applyProtection="1">
      <protection locked="0"/>
    </xf>
    <xf numFmtId="164" fontId="7" fillId="3" borderId="4" xfId="0" applyNumberFormat="1" applyFont="1" applyFill="1" applyBorder="1" applyAlignment="1" applyProtection="1">
      <alignment horizontal="left" vertical="center"/>
      <protection locked="0"/>
    </xf>
    <xf numFmtId="164" fontId="18" fillId="3" borderId="5" xfId="0" applyNumberFormat="1" applyFont="1" applyFill="1" applyBorder="1" applyAlignment="1" applyProtection="1">
      <alignment horizontal="left"/>
      <protection locked="0"/>
    </xf>
    <xf numFmtId="164" fontId="18" fillId="3" borderId="6" xfId="0" applyNumberFormat="1" applyFont="1" applyFill="1" applyBorder="1" applyAlignment="1" applyProtection="1">
      <alignment horizontal="left"/>
      <protection locked="0"/>
    </xf>
    <xf numFmtId="164" fontId="18" fillId="3" borderId="8" xfId="0" applyNumberFormat="1" applyFont="1" applyFill="1" applyBorder="1" applyAlignment="1" applyProtection="1">
      <alignment horizontal="left"/>
      <protection locked="0"/>
    </xf>
    <xf numFmtId="0" fontId="12" fillId="2" borderId="1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5" fillId="3" borderId="4" xfId="1" applyFill="1" applyBorder="1" applyAlignment="1" applyProtection="1">
      <alignment horizontal="left" vertical="center"/>
      <protection locked="0"/>
    </xf>
    <xf numFmtId="0" fontId="19" fillId="3" borderId="0" xfId="0" applyFont="1" applyFill="1" applyBorder="1" applyProtection="1">
      <protection locked="0"/>
    </xf>
    <xf numFmtId="0" fontId="19" fillId="3" borderId="5" xfId="0" applyFont="1" applyFill="1" applyBorder="1" applyProtection="1">
      <protection locked="0"/>
    </xf>
    <xf numFmtId="0" fontId="19" fillId="3" borderId="6" xfId="0" applyFont="1" applyFill="1" applyBorder="1" applyProtection="1">
      <protection locked="0"/>
    </xf>
    <xf numFmtId="0" fontId="19" fillId="3" borderId="7" xfId="0" applyFont="1" applyFill="1" applyBorder="1" applyProtection="1">
      <protection locked="0"/>
    </xf>
    <xf numFmtId="0" fontId="19" fillId="3" borderId="8" xfId="0" applyFont="1" applyFill="1" applyBorder="1" applyProtection="1">
      <protection locked="0"/>
    </xf>
    <xf numFmtId="3" fontId="7" fillId="3" borderId="4" xfId="0" applyNumberFormat="1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/>
      <protection locked="0"/>
    </xf>
    <xf numFmtId="0" fontId="18" fillId="3" borderId="5" xfId="0" applyFont="1" applyFill="1" applyBorder="1" applyAlignment="1" applyProtection="1">
      <alignment horizontal="left"/>
      <protection locked="0"/>
    </xf>
    <xf numFmtId="0" fontId="18" fillId="3" borderId="6" xfId="0" applyFont="1" applyFill="1" applyBorder="1" applyAlignment="1" applyProtection="1">
      <alignment horizontal="left"/>
      <protection locked="0"/>
    </xf>
    <xf numFmtId="0" fontId="18" fillId="3" borderId="7" xfId="0" applyFont="1" applyFill="1" applyBorder="1" applyAlignment="1" applyProtection="1">
      <alignment horizontal="left"/>
      <protection locked="0"/>
    </xf>
    <xf numFmtId="0" fontId="18" fillId="3" borderId="8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Protection="1"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Q$138" lockText="1" noThreeD="1"/>
</file>

<file path=xl/ctrlProps/ctrlProp10.xml><?xml version="1.0" encoding="utf-8"?>
<formControlPr xmlns="http://schemas.microsoft.com/office/spreadsheetml/2009/9/main" objectType="CheckBox" fmlaLink="$Q$149" lockText="1" noThreeD="1"/>
</file>

<file path=xl/ctrlProps/ctrlProp11.xml><?xml version="1.0" encoding="utf-8"?>
<formControlPr xmlns="http://schemas.microsoft.com/office/spreadsheetml/2009/9/main" objectType="CheckBox" fmlaLink="$Q$150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Q$142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Q$139" lockText="1" noThreeD="1"/>
</file>

<file path=xl/ctrlProps/ctrlProp3.xml><?xml version="1.0" encoding="utf-8"?>
<formControlPr xmlns="http://schemas.microsoft.com/office/spreadsheetml/2009/9/main" objectType="CheckBox" fmlaLink="$Q$140" lockText="1" noThreeD="1"/>
</file>

<file path=xl/ctrlProps/ctrlProp4.xml><?xml version="1.0" encoding="utf-8"?>
<formControlPr xmlns="http://schemas.microsoft.com/office/spreadsheetml/2009/9/main" objectType="CheckBox" fmlaLink="$Q$141" lockText="1" noThreeD="1"/>
</file>

<file path=xl/ctrlProps/ctrlProp5.xml><?xml version="1.0" encoding="utf-8"?>
<formControlPr xmlns="http://schemas.microsoft.com/office/spreadsheetml/2009/9/main" objectType="CheckBox" fmlaLink="$Q$144" lockText="1" noThreeD="1"/>
</file>

<file path=xl/ctrlProps/ctrlProp6.xml><?xml version="1.0" encoding="utf-8"?>
<formControlPr xmlns="http://schemas.microsoft.com/office/spreadsheetml/2009/9/main" objectType="CheckBox" fmlaLink="$Q$145" lockText="1" noThreeD="1"/>
</file>

<file path=xl/ctrlProps/ctrlProp7.xml><?xml version="1.0" encoding="utf-8"?>
<formControlPr xmlns="http://schemas.microsoft.com/office/spreadsheetml/2009/9/main" objectType="CheckBox" fmlaLink="$Q$146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Q$148" lockText="1" noThreeD="1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://www.fktrafo.cz/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www.facebook.com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comments" Target="../comments1.x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tabColor theme="3" tint="-0.249977111117893"/>
    <pageSetUpPr fitToPage="1"/>
  </sheetPr>
  <dimension ref="A1:T158"/>
  <sheetViews>
    <sheetView tabSelected="1" view="pageBreakPreview" zoomScaleNormal="100" zoomScaleSheetLayoutView="100" workbookViewId="0">
      <selection activeCell="B5" sqref="B5:F6"/>
    </sheetView>
  </sheetViews>
  <sheetFormatPr defaultRowHeight="12.75"/>
  <cols>
    <col min="1" max="1" width="2.7109375" style="47" customWidth="1"/>
    <col min="2" max="2" width="6" style="47" customWidth="1"/>
    <col min="3" max="11" width="10.7109375" style="47" customWidth="1"/>
    <col min="12" max="12" width="2.7109375" style="47" customWidth="1"/>
    <col min="13" max="13" width="9.140625" style="63"/>
    <col min="14" max="14" width="10.140625" style="47" bestFit="1" customWidth="1"/>
    <col min="15" max="15" width="11.42578125" style="47" customWidth="1"/>
    <col min="16" max="16" width="9.7109375" style="47" bestFit="1" customWidth="1"/>
    <col min="17" max="17" width="10.5703125" style="47" customWidth="1"/>
    <col min="18" max="18" width="3.7109375" style="47" customWidth="1"/>
    <col min="19" max="19" width="14.7109375" style="47" customWidth="1"/>
    <col min="20" max="16384" width="9.140625" style="47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7"/>
    </row>
    <row r="2" spans="1:13" ht="29.25">
      <c r="A2" s="6"/>
      <c r="B2" s="157" t="s">
        <v>46</v>
      </c>
      <c r="C2" s="157"/>
      <c r="D2" s="157"/>
      <c r="E2" s="157"/>
      <c r="F2" s="157"/>
      <c r="G2" s="157"/>
      <c r="H2" s="157"/>
      <c r="I2" s="157"/>
      <c r="J2" s="157"/>
      <c r="K2" s="157"/>
      <c r="L2" s="7"/>
      <c r="M2" s="47"/>
    </row>
    <row r="3" spans="1:13" ht="17.25" customHeight="1" thickBot="1">
      <c r="A3" s="112" t="str">
        <f>+IF(SUM(M138:M147)&lt;10,"! ! ! Jakmile všechna tato červená upozornění ve formuláři zmizí, je přihláška v pořádku. Vyplňte ji, prosím, i včetně diakritiky ! ! !","")</f>
        <v>! ! ! Jakmile všechna tato červená upozornění ve formuláři zmizí, je přihláška v pořádku. Vyplňte ji, prosím, i včetně diakritiky ! ! !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  <c r="M3" s="47"/>
    </row>
    <row r="4" spans="1:13">
      <c r="A4" s="6"/>
      <c r="B4" s="50" t="s">
        <v>6</v>
      </c>
      <c r="C4" s="51"/>
      <c r="D4" s="51"/>
      <c r="E4" s="51"/>
      <c r="F4" s="2"/>
      <c r="G4" s="50" t="s">
        <v>7</v>
      </c>
      <c r="H4" s="2"/>
      <c r="I4" s="51"/>
      <c r="J4" s="51"/>
      <c r="K4" s="52"/>
      <c r="L4" s="9"/>
      <c r="M4" s="47"/>
    </row>
    <row r="5" spans="1:13" ht="12.75" customHeight="1">
      <c r="A5" s="6"/>
      <c r="B5" s="115"/>
      <c r="C5" s="121"/>
      <c r="D5" s="121"/>
      <c r="E5" s="121"/>
      <c r="F5" s="122"/>
      <c r="G5" s="115"/>
      <c r="H5" s="116"/>
      <c r="I5" s="116"/>
      <c r="J5" s="116"/>
      <c r="K5" s="117"/>
      <c r="L5" s="10"/>
      <c r="M5" s="47"/>
    </row>
    <row r="6" spans="1:13" ht="12.75" customHeight="1" thickBot="1">
      <c r="A6" s="6"/>
      <c r="B6" s="123"/>
      <c r="C6" s="124"/>
      <c r="D6" s="124"/>
      <c r="E6" s="124"/>
      <c r="F6" s="125"/>
      <c r="G6" s="118"/>
      <c r="H6" s="119"/>
      <c r="I6" s="119"/>
      <c r="J6" s="119"/>
      <c r="K6" s="120"/>
      <c r="L6" s="10"/>
      <c r="M6" s="47"/>
    </row>
    <row r="7" spans="1:13">
      <c r="A7" s="6"/>
      <c r="B7" s="50" t="s">
        <v>8</v>
      </c>
      <c r="C7" s="51"/>
      <c r="D7" s="51"/>
      <c r="E7" s="51"/>
      <c r="F7" s="51"/>
      <c r="G7" s="52"/>
      <c r="H7" s="50" t="s">
        <v>38</v>
      </c>
      <c r="I7" s="51"/>
      <c r="J7" s="51"/>
      <c r="K7" s="52"/>
      <c r="L7" s="9"/>
      <c r="M7" s="47"/>
    </row>
    <row r="8" spans="1:13" ht="12.75" customHeight="1">
      <c r="A8" s="6"/>
      <c r="B8" s="53" t="s">
        <v>9</v>
      </c>
      <c r="C8" s="158"/>
      <c r="D8" s="54" t="s">
        <v>10</v>
      </c>
      <c r="E8" s="158"/>
      <c r="F8" s="54" t="s">
        <v>11</v>
      </c>
      <c r="G8" s="160"/>
      <c r="H8" s="162"/>
      <c r="I8" s="163"/>
      <c r="J8" s="163"/>
      <c r="K8" s="164"/>
      <c r="L8" s="10"/>
      <c r="M8" s="47"/>
    </row>
    <row r="9" spans="1:13" ht="13.5" customHeight="1" thickBot="1">
      <c r="A9" s="6"/>
      <c r="B9" s="55"/>
      <c r="C9" s="159"/>
      <c r="D9" s="44"/>
      <c r="E9" s="159"/>
      <c r="F9" s="43"/>
      <c r="G9" s="161"/>
      <c r="H9" s="165"/>
      <c r="I9" s="159"/>
      <c r="J9" s="159"/>
      <c r="K9" s="161"/>
      <c r="L9" s="10"/>
      <c r="M9" s="47"/>
    </row>
    <row r="10" spans="1:13" ht="13.5" customHeight="1" thickBot="1">
      <c r="A10" s="6"/>
      <c r="B10" s="16"/>
      <c r="C10" s="12"/>
      <c r="D10" s="12"/>
      <c r="E10" s="12"/>
      <c r="F10" s="12"/>
      <c r="G10" s="12"/>
      <c r="H10" s="12"/>
      <c r="I10" s="13"/>
      <c r="J10" s="13"/>
      <c r="K10" s="56"/>
      <c r="L10" s="9"/>
      <c r="M10" s="47"/>
    </row>
    <row r="11" spans="1:13">
      <c r="A11" s="6"/>
      <c r="B11" s="50" t="s">
        <v>12</v>
      </c>
      <c r="C11" s="57"/>
      <c r="D11" s="51"/>
      <c r="E11" s="51"/>
      <c r="F11" s="52"/>
      <c r="G11" s="50" t="s">
        <v>13</v>
      </c>
      <c r="H11" s="51"/>
      <c r="I11" s="3"/>
      <c r="J11" s="50" t="s">
        <v>14</v>
      </c>
      <c r="K11" s="52"/>
      <c r="L11" s="9"/>
      <c r="M11" s="47"/>
    </row>
    <row r="12" spans="1:13" ht="12.75" customHeight="1">
      <c r="A12" s="6"/>
      <c r="B12" s="127"/>
      <c r="C12" s="128"/>
      <c r="D12" s="128"/>
      <c r="E12" s="128"/>
      <c r="F12" s="129"/>
      <c r="G12" s="127"/>
      <c r="H12" s="128"/>
      <c r="I12" s="129"/>
      <c r="J12" s="133"/>
      <c r="K12" s="134"/>
      <c r="L12" s="10"/>
      <c r="M12" s="47"/>
    </row>
    <row r="13" spans="1:13" ht="13.5" thickBot="1">
      <c r="A13" s="6"/>
      <c r="B13" s="130"/>
      <c r="C13" s="131"/>
      <c r="D13" s="131"/>
      <c r="E13" s="131"/>
      <c r="F13" s="132"/>
      <c r="G13" s="130"/>
      <c r="H13" s="131"/>
      <c r="I13" s="132"/>
      <c r="J13" s="135"/>
      <c r="K13" s="136"/>
      <c r="L13" s="10"/>
      <c r="M13" s="47"/>
    </row>
    <row r="14" spans="1:13">
      <c r="A14" s="6"/>
      <c r="B14" s="50" t="s">
        <v>15</v>
      </c>
      <c r="C14" s="51"/>
      <c r="D14" s="51"/>
      <c r="E14" s="51"/>
      <c r="F14" s="51"/>
      <c r="G14" s="51"/>
      <c r="H14" s="52"/>
      <c r="I14" s="50" t="s">
        <v>16</v>
      </c>
      <c r="J14" s="51"/>
      <c r="K14" s="52"/>
      <c r="L14" s="9"/>
      <c r="M14" s="47"/>
    </row>
    <row r="15" spans="1:13">
      <c r="A15" s="6"/>
      <c r="B15" s="145"/>
      <c r="C15" s="146"/>
      <c r="D15" s="146"/>
      <c r="E15" s="146"/>
      <c r="F15" s="146"/>
      <c r="G15" s="146"/>
      <c r="H15" s="147"/>
      <c r="I15" s="151"/>
      <c r="J15" s="152"/>
      <c r="K15" s="153"/>
      <c r="L15" s="10"/>
      <c r="M15" s="47"/>
    </row>
    <row r="16" spans="1:13" ht="13.5" thickBot="1">
      <c r="A16" s="6"/>
      <c r="B16" s="148"/>
      <c r="C16" s="149"/>
      <c r="D16" s="149"/>
      <c r="E16" s="149"/>
      <c r="F16" s="149"/>
      <c r="G16" s="149"/>
      <c r="H16" s="150"/>
      <c r="I16" s="154"/>
      <c r="J16" s="155"/>
      <c r="K16" s="156"/>
      <c r="L16" s="10"/>
      <c r="M16" s="47"/>
    </row>
    <row r="17" spans="1:20" ht="13.5" thickBot="1">
      <c r="A17" s="6"/>
      <c r="B17" s="137" t="str">
        <f>+IF(A3="",IF(N152=0,O154&amp;" "&amp;O155,O156&amp;" "&amp;O157),"")</f>
        <v/>
      </c>
      <c r="C17" s="137"/>
      <c r="D17" s="137"/>
      <c r="E17" s="137"/>
      <c r="F17" s="137"/>
      <c r="G17" s="137"/>
      <c r="H17" s="137"/>
      <c r="I17" s="137"/>
      <c r="J17" s="137"/>
      <c r="K17" s="137"/>
      <c r="L17" s="8"/>
    </row>
    <row r="18" spans="1:20">
      <c r="A18" s="6"/>
      <c r="B18" s="101" t="s">
        <v>17</v>
      </c>
      <c r="C18" s="58"/>
      <c r="D18" s="58"/>
      <c r="E18" s="58"/>
      <c r="F18" s="58"/>
      <c r="G18" s="58"/>
      <c r="H18" s="58"/>
      <c r="I18" s="58"/>
      <c r="J18" s="58"/>
      <c r="K18" s="59"/>
      <c r="L18" s="9"/>
    </row>
    <row r="19" spans="1:20">
      <c r="A19" s="6"/>
      <c r="B19" s="100" t="s">
        <v>47</v>
      </c>
      <c r="C19" s="61"/>
      <c r="D19" s="61"/>
      <c r="E19" s="61"/>
      <c r="F19" s="61"/>
      <c r="G19" s="61"/>
      <c r="H19" s="61"/>
      <c r="I19" s="61"/>
      <c r="J19" s="61"/>
      <c r="K19" s="62"/>
      <c r="L19" s="9"/>
    </row>
    <row r="20" spans="1:20">
      <c r="A20" s="6"/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9"/>
    </row>
    <row r="21" spans="1:20">
      <c r="A21" s="6"/>
      <c r="B21" s="60"/>
      <c r="C21" s="61"/>
      <c r="D21" s="61"/>
      <c r="E21" s="61"/>
      <c r="F21" s="61"/>
      <c r="G21" s="61"/>
      <c r="H21" s="61"/>
      <c r="I21" s="61"/>
      <c r="J21" s="61"/>
      <c r="K21" s="62"/>
      <c r="L21" s="9"/>
      <c r="T21" s="64"/>
    </row>
    <row r="22" spans="1:20">
      <c r="A22" s="6"/>
      <c r="B22" s="60"/>
      <c r="C22" s="61"/>
      <c r="D22" s="61"/>
      <c r="E22" s="61"/>
      <c r="F22" s="61"/>
      <c r="G22" s="61"/>
      <c r="H22" s="61"/>
      <c r="I22" s="61"/>
      <c r="J22" s="61"/>
      <c r="K22" s="62"/>
      <c r="L22" s="9"/>
      <c r="T22" s="64"/>
    </row>
    <row r="23" spans="1:20">
      <c r="A23" s="6"/>
      <c r="B23" s="60"/>
      <c r="C23" s="61"/>
      <c r="D23" s="61"/>
      <c r="E23" s="61"/>
      <c r="F23" s="61"/>
      <c r="G23" s="61"/>
      <c r="H23" s="61"/>
      <c r="I23" s="61"/>
      <c r="J23" s="61"/>
      <c r="K23" s="62"/>
      <c r="L23" s="9"/>
      <c r="T23" s="64"/>
    </row>
    <row r="24" spans="1:20">
      <c r="A24" s="6"/>
      <c r="B24" s="60"/>
      <c r="C24" s="61"/>
      <c r="D24" s="61"/>
      <c r="E24" s="61"/>
      <c r="F24" s="61"/>
      <c r="G24" s="61"/>
      <c r="H24" s="61"/>
      <c r="I24" s="61"/>
      <c r="J24" s="61"/>
      <c r="K24" s="62"/>
      <c r="L24" s="9"/>
      <c r="T24" s="64"/>
    </row>
    <row r="25" spans="1:20">
      <c r="A25" s="6"/>
      <c r="B25" s="60"/>
      <c r="C25" s="61"/>
      <c r="D25" s="61"/>
      <c r="E25" s="61"/>
      <c r="F25" s="61"/>
      <c r="G25" s="61"/>
      <c r="H25" s="61"/>
      <c r="I25" s="61"/>
      <c r="J25" s="61"/>
      <c r="K25" s="62"/>
      <c r="L25" s="9"/>
      <c r="T25" s="64"/>
    </row>
    <row r="26" spans="1:20">
      <c r="A26" s="6"/>
      <c r="B26" s="106"/>
      <c r="C26" s="107"/>
      <c r="D26" s="107"/>
      <c r="E26" s="107"/>
      <c r="F26" s="107"/>
      <c r="G26" s="107"/>
      <c r="H26" s="107"/>
      <c r="I26" s="107"/>
      <c r="J26" s="107"/>
      <c r="K26" s="108"/>
      <c r="L26" s="9"/>
      <c r="T26" s="64"/>
    </row>
    <row r="27" spans="1:20">
      <c r="A27" s="6"/>
      <c r="B27" s="102"/>
      <c r="C27" s="61"/>
      <c r="D27" s="61"/>
      <c r="E27" s="61"/>
      <c r="F27" s="61"/>
      <c r="G27" s="61"/>
      <c r="H27" s="61"/>
      <c r="I27" s="61"/>
      <c r="J27" s="61"/>
      <c r="K27" s="62"/>
      <c r="L27" s="9"/>
      <c r="T27" s="64"/>
    </row>
    <row r="28" spans="1:20" ht="17.25" customHeight="1" thickBot="1">
      <c r="A28" s="6"/>
      <c r="B28" s="103"/>
      <c r="C28" s="104"/>
      <c r="D28" s="104"/>
      <c r="E28" s="104"/>
      <c r="F28" s="104"/>
      <c r="G28" s="104"/>
      <c r="H28" s="104"/>
      <c r="I28" s="104"/>
      <c r="J28" s="104"/>
      <c r="K28" s="105"/>
      <c r="L28" s="9"/>
      <c r="T28" s="64"/>
    </row>
    <row r="29" spans="1:20" ht="12.95" customHeight="1">
      <c r="A29" s="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4"/>
      <c r="T29" s="64"/>
    </row>
    <row r="30" spans="1:20">
      <c r="A30" s="6"/>
      <c r="B30" s="15" t="s">
        <v>0</v>
      </c>
      <c r="C30" s="16"/>
      <c r="D30" s="16"/>
      <c r="E30" s="16"/>
      <c r="F30" s="16"/>
      <c r="G30" s="16"/>
      <c r="H30" s="16"/>
      <c r="I30" s="16"/>
      <c r="J30" s="16"/>
      <c r="K30" s="16"/>
      <c r="L30" s="10"/>
      <c r="T30" s="64"/>
    </row>
    <row r="31" spans="1:20" ht="12.75" customHeight="1">
      <c r="A31" s="6"/>
      <c r="B31" s="138" t="s">
        <v>43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7"/>
      <c r="T31" s="64"/>
    </row>
    <row r="32" spans="1:20">
      <c r="A32" s="6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7"/>
      <c r="T32" s="64"/>
    </row>
    <row r="33" spans="1:20">
      <c r="A33" s="6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7"/>
      <c r="T33" s="64"/>
    </row>
    <row r="34" spans="1:20">
      <c r="A34" s="6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7"/>
      <c r="T34" s="64"/>
    </row>
    <row r="35" spans="1:20">
      <c r="A35" s="6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7"/>
      <c r="M35" s="47"/>
      <c r="T35" s="64"/>
    </row>
    <row r="36" spans="1:20">
      <c r="A36" s="6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7"/>
      <c r="M36" s="47"/>
      <c r="T36" s="64"/>
    </row>
    <row r="37" spans="1:20">
      <c r="A37" s="6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7"/>
      <c r="M37" s="47"/>
      <c r="T37" s="64"/>
    </row>
    <row r="38" spans="1:20">
      <c r="A38" s="6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7"/>
      <c r="M38" s="47"/>
      <c r="T38" s="64"/>
    </row>
    <row r="39" spans="1:20">
      <c r="A39" s="6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7"/>
      <c r="M39" s="47"/>
      <c r="T39" s="64"/>
    </row>
    <row r="40" spans="1:20" ht="12.95" customHeight="1" thickBot="1">
      <c r="A40" s="6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7"/>
      <c r="M40" s="47"/>
      <c r="T40" s="64"/>
    </row>
    <row r="41" spans="1:20" ht="15.75">
      <c r="A41" s="6"/>
      <c r="B41" s="139" t="s">
        <v>44</v>
      </c>
      <c r="C41" s="140"/>
      <c r="D41" s="140"/>
      <c r="E41" s="140"/>
      <c r="F41" s="140"/>
      <c r="G41" s="140"/>
      <c r="H41" s="140"/>
      <c r="I41" s="140"/>
      <c r="J41" s="140"/>
      <c r="K41" s="141"/>
      <c r="L41" s="19"/>
      <c r="M41" s="47"/>
      <c r="T41" s="64"/>
    </row>
    <row r="42" spans="1:20" ht="19.5" customHeight="1" thickBot="1">
      <c r="A42" s="6"/>
      <c r="B42" s="142"/>
      <c r="C42" s="143"/>
      <c r="D42" s="143"/>
      <c r="E42" s="143"/>
      <c r="F42" s="143"/>
      <c r="G42" s="143"/>
      <c r="H42" s="143"/>
      <c r="I42" s="143"/>
      <c r="J42" s="143"/>
      <c r="K42" s="144"/>
      <c r="L42" s="19"/>
      <c r="M42" s="47"/>
      <c r="T42" s="64"/>
    </row>
    <row r="43" spans="1:20">
      <c r="A43" s="6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7"/>
      <c r="M43" s="47"/>
      <c r="T43" s="64"/>
    </row>
    <row r="44" spans="1:20" ht="13.5" thickBot="1">
      <c r="A44" s="6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1"/>
      <c r="T44" s="64"/>
    </row>
    <row r="45" spans="1:20" ht="15" customHeight="1">
      <c r="A45" s="6"/>
      <c r="B45" s="22" t="s">
        <v>31</v>
      </c>
      <c r="C45" s="16"/>
      <c r="D45" s="16"/>
      <c r="E45" s="109"/>
      <c r="F45" s="16"/>
      <c r="G45" s="16"/>
      <c r="H45" s="23" t="s">
        <v>34</v>
      </c>
      <c r="I45" s="16"/>
      <c r="J45" s="16"/>
      <c r="K45" s="16"/>
      <c r="L45" s="10"/>
      <c r="M45" s="65"/>
      <c r="N45" s="63"/>
      <c r="O45" s="66"/>
      <c r="P45" s="67"/>
      <c r="Q45" s="67"/>
      <c r="R45" s="67"/>
      <c r="S45" s="68"/>
      <c r="T45" s="64"/>
    </row>
    <row r="46" spans="1:20" ht="25.5" customHeight="1" thickBot="1">
      <c r="A46" s="6"/>
      <c r="B46" s="16"/>
      <c r="C46" s="16"/>
      <c r="D46" s="16"/>
      <c r="E46" s="110"/>
      <c r="F46" s="16"/>
      <c r="G46" s="16"/>
      <c r="H46" s="22" t="s">
        <v>33</v>
      </c>
      <c r="I46" s="16"/>
      <c r="J46" s="16"/>
      <c r="K46" s="16"/>
      <c r="L46" s="10"/>
      <c r="T46" s="64"/>
    </row>
    <row r="47" spans="1:20" s="69" customFormat="1">
      <c r="A47" s="24"/>
      <c r="B47" s="23"/>
      <c r="C47" s="23"/>
      <c r="D47" s="23"/>
      <c r="E47" s="23"/>
      <c r="F47" s="23"/>
      <c r="G47" s="23"/>
      <c r="H47" s="22"/>
      <c r="I47" s="23"/>
      <c r="J47" s="23"/>
      <c r="K47" s="23"/>
      <c r="L47" s="25"/>
      <c r="M47" s="63"/>
      <c r="T47" s="70"/>
    </row>
    <row r="48" spans="1:20" s="69" customFormat="1">
      <c r="A48" s="24"/>
      <c r="B48" s="23"/>
      <c r="C48" s="23"/>
      <c r="D48" s="23"/>
      <c r="E48" s="23"/>
      <c r="F48" s="23"/>
      <c r="G48" s="23"/>
      <c r="H48" s="26" t="s">
        <v>35</v>
      </c>
      <c r="I48" s="23"/>
      <c r="J48" s="23"/>
      <c r="K48" s="23"/>
      <c r="L48" s="25"/>
      <c r="M48" s="63"/>
      <c r="T48" s="70"/>
    </row>
    <row r="49" spans="1:20" s="69" customFormat="1">
      <c r="A49" s="24"/>
      <c r="B49" s="26" t="s">
        <v>32</v>
      </c>
      <c r="C49" s="22"/>
      <c r="D49" s="22"/>
      <c r="E49" s="27">
        <f ca="1">+TODAY()</f>
        <v>44664</v>
      </c>
      <c r="F49" s="23"/>
      <c r="G49" s="23"/>
      <c r="H49" s="22"/>
      <c r="I49" s="23"/>
      <c r="J49" s="23"/>
      <c r="K49" s="23"/>
      <c r="L49" s="25"/>
      <c r="M49" s="63"/>
      <c r="T49" s="70"/>
    </row>
    <row r="50" spans="1:20" s="69" customFormat="1">
      <c r="A50" s="24"/>
      <c r="B50" s="26"/>
      <c r="C50" s="26"/>
      <c r="D50" s="26"/>
      <c r="E50" s="26"/>
      <c r="F50" s="26"/>
      <c r="G50" s="26"/>
      <c r="H50" s="22" t="s">
        <v>33</v>
      </c>
      <c r="I50" s="26"/>
      <c r="J50" s="26"/>
      <c r="K50" s="26"/>
      <c r="L50" s="28"/>
      <c r="M50" s="63"/>
      <c r="T50" s="70"/>
    </row>
    <row r="51" spans="1:20" s="69" customFormat="1" ht="9.75" customHeight="1">
      <c r="A51" s="24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28"/>
      <c r="M51" s="63"/>
      <c r="T51" s="70"/>
    </row>
    <row r="52" spans="1:20" s="69" customFormat="1">
      <c r="A52" s="24"/>
      <c r="B52" s="31" t="s">
        <v>37</v>
      </c>
      <c r="C52" s="32"/>
      <c r="D52" s="32"/>
      <c r="E52" s="32"/>
      <c r="F52" s="32"/>
      <c r="G52" s="32"/>
      <c r="H52" s="32"/>
      <c r="I52" s="32"/>
      <c r="J52" s="32"/>
      <c r="K52" s="32"/>
      <c r="L52" s="28"/>
      <c r="M52" s="71"/>
      <c r="N52" s="70"/>
      <c r="O52" s="70"/>
      <c r="P52" s="70"/>
      <c r="Q52" s="70"/>
      <c r="R52" s="70"/>
      <c r="S52" s="70"/>
      <c r="T52" s="70"/>
    </row>
    <row r="53" spans="1:20" s="69" customFormat="1" ht="17.25" customHeight="1">
      <c r="A53" s="24"/>
      <c r="B53" s="33" t="s">
        <v>36</v>
      </c>
      <c r="C53" s="30"/>
      <c r="D53" s="30"/>
      <c r="E53" s="30"/>
      <c r="F53" s="30"/>
      <c r="G53" s="30"/>
      <c r="H53" s="30"/>
      <c r="I53" s="30"/>
      <c r="J53" s="30"/>
      <c r="K53" s="30"/>
      <c r="L53" s="28"/>
      <c r="M53" s="71"/>
      <c r="N53" s="70"/>
      <c r="O53" s="70"/>
      <c r="P53" s="70"/>
      <c r="Q53" s="70"/>
      <c r="R53" s="70"/>
      <c r="S53" s="70"/>
      <c r="T53" s="70"/>
    </row>
    <row r="54" spans="1:20" s="69" customFormat="1" ht="8.25" customHeight="1">
      <c r="A54" s="24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8"/>
      <c r="M54" s="71"/>
      <c r="N54" s="70"/>
      <c r="O54" s="70"/>
      <c r="P54" s="70"/>
      <c r="Q54" s="70"/>
      <c r="R54" s="70"/>
      <c r="S54" s="70"/>
      <c r="T54" s="70"/>
    </row>
    <row r="55" spans="1:20">
      <c r="A55" s="6"/>
      <c r="B55" s="34" t="s">
        <v>42</v>
      </c>
      <c r="C55" s="34"/>
      <c r="D55" s="82" t="s">
        <v>48</v>
      </c>
      <c r="E55" s="34"/>
      <c r="F55" s="35"/>
      <c r="G55" s="11"/>
      <c r="H55" s="36" t="s">
        <v>39</v>
      </c>
      <c r="I55" s="37" t="s">
        <v>15</v>
      </c>
      <c r="J55" s="111" t="s">
        <v>1</v>
      </c>
      <c r="K55" s="111"/>
      <c r="L55" s="10"/>
      <c r="N55" s="48"/>
      <c r="O55" s="48"/>
      <c r="P55" s="48"/>
      <c r="Q55" s="48"/>
      <c r="R55" s="48"/>
      <c r="S55" s="64"/>
      <c r="T55" s="64"/>
    </row>
    <row r="56" spans="1:20">
      <c r="A56" s="6"/>
      <c r="B56" s="34"/>
      <c r="C56" s="34"/>
      <c r="D56" s="82" t="s">
        <v>45</v>
      </c>
      <c r="E56" s="34"/>
      <c r="F56" s="35"/>
      <c r="G56" s="35"/>
      <c r="H56" s="16"/>
      <c r="I56" s="34" t="s">
        <v>16</v>
      </c>
      <c r="J56" s="38" t="s">
        <v>40</v>
      </c>
      <c r="K56" s="39">
        <v>732419402</v>
      </c>
      <c r="L56" s="10"/>
      <c r="N56" s="48"/>
      <c r="O56" s="48"/>
      <c r="P56" s="48"/>
      <c r="Q56" s="48"/>
      <c r="R56" s="48"/>
      <c r="S56" s="64"/>
      <c r="T56" s="64"/>
    </row>
    <row r="57" spans="1:20">
      <c r="A57" s="6"/>
      <c r="B57" s="40"/>
      <c r="C57" s="40"/>
      <c r="D57" s="40"/>
      <c r="E57" s="40"/>
      <c r="F57" s="40"/>
      <c r="G57" s="40"/>
      <c r="H57" s="16"/>
      <c r="I57" s="34"/>
      <c r="J57" s="38" t="s">
        <v>41</v>
      </c>
      <c r="K57" s="39">
        <v>605580547</v>
      </c>
      <c r="L57" s="41"/>
      <c r="N57" s="48"/>
      <c r="O57" s="48"/>
      <c r="P57" s="48"/>
      <c r="Q57" s="48"/>
      <c r="R57" s="48"/>
      <c r="S57" s="64"/>
      <c r="T57" s="64"/>
    </row>
    <row r="58" spans="1:20" ht="12" customHeight="1" thickBot="1">
      <c r="A58" s="42"/>
      <c r="B58" s="43"/>
      <c r="C58" s="43"/>
      <c r="D58" s="43"/>
      <c r="E58" s="43"/>
      <c r="F58" s="44"/>
      <c r="G58" s="44"/>
      <c r="H58" s="44"/>
      <c r="I58" s="44"/>
      <c r="J58" s="45"/>
      <c r="K58" s="45"/>
      <c r="L58" s="46"/>
      <c r="M58" s="73"/>
      <c r="N58" s="20"/>
      <c r="O58" s="20"/>
      <c r="P58" s="20"/>
      <c r="Q58" s="20"/>
      <c r="R58" s="20"/>
      <c r="S58" s="64"/>
      <c r="T58" s="64"/>
    </row>
    <row r="59" spans="1:20">
      <c r="F59" s="72"/>
      <c r="G59" s="72"/>
      <c r="H59" s="72"/>
      <c r="I59" s="72"/>
      <c r="J59" s="48"/>
      <c r="K59" s="48"/>
      <c r="L59" s="48"/>
      <c r="M59" s="47"/>
      <c r="T59" s="64"/>
    </row>
    <row r="60" spans="1:20">
      <c r="B60" s="72"/>
      <c r="C60" s="72"/>
      <c r="D60" s="72"/>
      <c r="E60" s="72"/>
      <c r="F60" s="72"/>
      <c r="G60" s="72"/>
      <c r="H60" s="72"/>
      <c r="I60" s="72"/>
      <c r="J60" s="48"/>
      <c r="K60" s="48"/>
      <c r="L60" s="48"/>
      <c r="M60" s="47"/>
      <c r="T60" s="64"/>
    </row>
    <row r="61" spans="1:20">
      <c r="F61" s="72"/>
      <c r="G61" s="72"/>
      <c r="H61" s="72"/>
      <c r="I61" s="72"/>
      <c r="J61" s="48"/>
      <c r="K61" s="48"/>
      <c r="L61" s="48"/>
      <c r="M61" s="47"/>
      <c r="T61" s="64"/>
    </row>
    <row r="62" spans="1:20">
      <c r="H62" s="72"/>
      <c r="I62" s="72"/>
      <c r="J62" s="48"/>
      <c r="K62" s="48"/>
      <c r="L62" s="48"/>
      <c r="M62" s="47"/>
      <c r="T62" s="64"/>
    </row>
    <row r="63" spans="1:20">
      <c r="H63" s="72"/>
      <c r="I63" s="72"/>
      <c r="J63" s="48"/>
      <c r="K63" s="48"/>
      <c r="L63" s="48"/>
      <c r="M63" s="47"/>
      <c r="T63" s="64"/>
    </row>
    <row r="64" spans="1:20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7"/>
      <c r="T64" s="64"/>
    </row>
    <row r="65" spans="2:20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7"/>
      <c r="T65" s="64"/>
    </row>
    <row r="66" spans="2:20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7"/>
      <c r="T66" s="64"/>
    </row>
    <row r="67" spans="2:20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7"/>
      <c r="T67" s="64"/>
    </row>
    <row r="68" spans="2:20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7"/>
      <c r="T68" s="64"/>
    </row>
    <row r="69" spans="2:20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7"/>
      <c r="T69" s="64"/>
    </row>
    <row r="70" spans="2:20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7"/>
      <c r="T70" s="64"/>
    </row>
    <row r="71" spans="2:20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7"/>
      <c r="T71" s="64"/>
    </row>
    <row r="72" spans="2:20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7"/>
      <c r="T72" s="64"/>
    </row>
    <row r="73" spans="2:20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7"/>
    </row>
    <row r="74" spans="2:20">
      <c r="M74" s="47"/>
    </row>
    <row r="75" spans="2:20">
      <c r="M75" s="47"/>
    </row>
    <row r="76" spans="2:20">
      <c r="M76" s="47"/>
    </row>
    <row r="77" spans="2:20">
      <c r="M77" s="47"/>
    </row>
    <row r="78" spans="2:20">
      <c r="M78" s="47"/>
    </row>
    <row r="79" spans="2:20">
      <c r="M79" s="47"/>
    </row>
    <row r="80" spans="2:20">
      <c r="M80" s="47"/>
    </row>
    <row r="81" spans="13:13">
      <c r="M81" s="47"/>
    </row>
    <row r="82" spans="13:13">
      <c r="M82" s="47"/>
    </row>
    <row r="83" spans="13:13">
      <c r="M83" s="47"/>
    </row>
    <row r="84" spans="13:13">
      <c r="M84" s="47"/>
    </row>
    <row r="85" spans="13:13">
      <c r="M85" s="47"/>
    </row>
    <row r="86" spans="13:13">
      <c r="M86" s="47"/>
    </row>
    <row r="87" spans="13:13">
      <c r="M87" s="47"/>
    </row>
    <row r="88" spans="13:13">
      <c r="M88" s="47"/>
    </row>
    <row r="89" spans="13:13">
      <c r="M89" s="47"/>
    </row>
    <row r="90" spans="13:13">
      <c r="M90" s="47"/>
    </row>
    <row r="91" spans="13:13">
      <c r="M91" s="47"/>
    </row>
    <row r="133" spans="1:19" s="5" customFormat="1">
      <c r="A133" s="47"/>
      <c r="L133" s="47"/>
      <c r="M133" s="4"/>
    </row>
    <row r="135" spans="1:19" ht="13.5" hidden="1" thickBot="1"/>
    <row r="136" spans="1:19" hidden="1">
      <c r="M136" s="83"/>
      <c r="N136" s="84"/>
      <c r="O136" s="84"/>
      <c r="P136" s="85">
        <f ca="1">+TODAY()</f>
        <v>44664</v>
      </c>
      <c r="Q136" s="86">
        <f ca="1">+YEAR(P136)</f>
        <v>2022</v>
      </c>
      <c r="R136" s="87"/>
      <c r="S136" s="88"/>
    </row>
    <row r="137" spans="1:19" hidden="1">
      <c r="M137" s="89"/>
      <c r="N137" s="74" t="s">
        <v>18</v>
      </c>
      <c r="O137" s="74" t="s">
        <v>19</v>
      </c>
      <c r="P137" s="74" t="b">
        <v>1</v>
      </c>
      <c r="Q137" s="74" t="s">
        <v>28</v>
      </c>
      <c r="R137" s="74"/>
      <c r="S137" s="90" t="s">
        <v>21</v>
      </c>
    </row>
    <row r="138" spans="1:19" hidden="1">
      <c r="M138" s="91">
        <f>+IF(B5="",0,1)</f>
        <v>0</v>
      </c>
      <c r="N138" s="74">
        <f ca="1">+$Q$136</f>
        <v>2022</v>
      </c>
      <c r="O138" s="74">
        <f ca="1">+$Q$136-5</f>
        <v>2017</v>
      </c>
      <c r="P138" s="79" t="b">
        <f ca="1">+IF(N138&gt;=$G$8,IF(O138&lt;=$G$8,TRUE,FALSE), FALSE)</f>
        <v>0</v>
      </c>
      <c r="Q138" s="81" t="b">
        <v>0</v>
      </c>
      <c r="R138" s="79">
        <f ca="1">+SUM(MAXA(P138),MAXA(Q138))</f>
        <v>0</v>
      </c>
      <c r="S138" s="92" t="s">
        <v>2</v>
      </c>
    </row>
    <row r="139" spans="1:19" hidden="1">
      <c r="M139" s="91">
        <f>+IF(G5="",0,1)</f>
        <v>0</v>
      </c>
      <c r="N139" s="76">
        <f ca="1">+$Q$136-6</f>
        <v>2016</v>
      </c>
      <c r="O139" s="74">
        <f ca="1">+$Q$136-8</f>
        <v>2014</v>
      </c>
      <c r="P139" s="79" t="b">
        <f t="shared" ref="P139:P142" ca="1" si="0">+IF(N139&gt;=$G$8,IF(O139&lt;=$G$8,TRUE,FALSE), FALSE)</f>
        <v>0</v>
      </c>
      <c r="Q139" s="81" t="b">
        <v>0</v>
      </c>
      <c r="R139" s="79">
        <f ca="1">+SUM(MAXA(P139),MAXA(Q139))</f>
        <v>0</v>
      </c>
      <c r="S139" s="92" t="s">
        <v>3</v>
      </c>
    </row>
    <row r="140" spans="1:19" hidden="1">
      <c r="M140" s="91">
        <f>+IF(C8="",0,1)</f>
        <v>0</v>
      </c>
      <c r="N140" s="76">
        <f ca="1">+$Q$136-9</f>
        <v>2013</v>
      </c>
      <c r="O140" s="74">
        <f ca="1">+$Q$136-11</f>
        <v>2011</v>
      </c>
      <c r="P140" s="79" t="b">
        <f t="shared" ca="1" si="0"/>
        <v>0</v>
      </c>
      <c r="Q140" s="81" t="b">
        <v>0</v>
      </c>
      <c r="R140" s="79">
        <f ca="1">+SUM(MAXA(P140),MAXA(Q140))</f>
        <v>0</v>
      </c>
      <c r="S140" s="92" t="s">
        <v>4</v>
      </c>
    </row>
    <row r="141" spans="1:19" hidden="1">
      <c r="M141" s="91">
        <f>+IF(E8="",0,1)</f>
        <v>0</v>
      </c>
      <c r="N141" s="76">
        <f ca="1">+$Q$136-12</f>
        <v>2010</v>
      </c>
      <c r="O141" s="74">
        <f ca="1">+$Q$136-14</f>
        <v>2008</v>
      </c>
      <c r="P141" s="79" t="b">
        <f t="shared" ca="1" si="0"/>
        <v>0</v>
      </c>
      <c r="Q141" s="81" t="b">
        <v>0</v>
      </c>
      <c r="R141" s="79">
        <f ca="1">+SUM(MAXA(P141),MAXA(Q141))</f>
        <v>0</v>
      </c>
      <c r="S141" s="92" t="s">
        <v>20</v>
      </c>
    </row>
    <row r="142" spans="1:19" hidden="1">
      <c r="M142" s="91">
        <f>+IF(G8="",0,1)</f>
        <v>0</v>
      </c>
      <c r="N142" s="76">
        <f ca="1">+$Q$136-15</f>
        <v>2007</v>
      </c>
      <c r="O142" s="74">
        <f ca="1">+$Q$136-17</f>
        <v>2005</v>
      </c>
      <c r="P142" s="79" t="b">
        <f t="shared" ca="1" si="0"/>
        <v>0</v>
      </c>
      <c r="Q142" s="81" t="b">
        <v>0</v>
      </c>
      <c r="R142" s="79">
        <f ca="1">+SUM(MAXA(P142),MAXA(Q142))</f>
        <v>0</v>
      </c>
      <c r="S142" s="92" t="s">
        <v>5</v>
      </c>
    </row>
    <row r="143" spans="1:19" hidden="1">
      <c r="M143" s="91">
        <f>+IF(B12="",0,1)</f>
        <v>0</v>
      </c>
      <c r="N143" s="75"/>
      <c r="O143" s="75"/>
      <c r="P143" s="74"/>
      <c r="Q143" s="75"/>
      <c r="R143" s="74"/>
      <c r="S143" s="93"/>
    </row>
    <row r="144" spans="1:19" hidden="1">
      <c r="M144" s="91">
        <f>+IF(G12="",0,1)</f>
        <v>0</v>
      </c>
      <c r="N144" s="76">
        <f ca="1">+$Q$136-18</f>
        <v>2004</v>
      </c>
      <c r="O144" s="74">
        <f ca="1">+$Q$136-40</f>
        <v>1982</v>
      </c>
      <c r="P144" s="79" t="b">
        <f ca="1">+IF(N144&gt;=$G$8,IF(O144&lt;=$G$8,IF($M$149="á",TRUE,FALSE), FALSE),FALSE)</f>
        <v>0</v>
      </c>
      <c r="Q144" s="81" t="b">
        <v>0</v>
      </c>
      <c r="R144" s="79">
        <f ca="1">+SUM(MAXA(P144),MAXA(Q144))</f>
        <v>0</v>
      </c>
      <c r="S144" s="92" t="s">
        <v>22</v>
      </c>
    </row>
    <row r="145" spans="13:19" hidden="1">
      <c r="M145" s="91">
        <f>+IF(J12="",0,1)</f>
        <v>0</v>
      </c>
      <c r="N145" s="76">
        <f ca="1">+$Q$136-41</f>
        <v>1981</v>
      </c>
      <c r="O145" s="74">
        <f ca="1">+$Q$136-50</f>
        <v>1972</v>
      </c>
      <c r="P145" s="79" t="b">
        <f ca="1">+IF(N145&gt;=$G$8,IF(O145&lt;=$G$8,IF($M$149="á",TRUE,FALSE), FALSE),FALSE)</f>
        <v>0</v>
      </c>
      <c r="Q145" s="81" t="b">
        <v>0</v>
      </c>
      <c r="R145" s="79">
        <f ca="1">+SUM(MAXA(P145),MAXA(Q145))</f>
        <v>0</v>
      </c>
      <c r="S145" s="92" t="s">
        <v>23</v>
      </c>
    </row>
    <row r="146" spans="13:19" hidden="1">
      <c r="M146" s="91">
        <f>+IF(B15="",0,1)</f>
        <v>0</v>
      </c>
      <c r="N146" s="74">
        <f ca="1">+$Q$136-51</f>
        <v>1971</v>
      </c>
      <c r="O146" s="74">
        <v>1900</v>
      </c>
      <c r="P146" s="79" t="b">
        <f ca="1">+IF(N146&gt;=$G$8,IF(O146&lt;=$G$8,IF($M$149="á",TRUE,FALSE), FALSE),FALSE)</f>
        <v>0</v>
      </c>
      <c r="Q146" s="81" t="b">
        <v>0</v>
      </c>
      <c r="R146" s="79">
        <f ca="1">+SUM(MAXA(P146),MAXA(Q146))</f>
        <v>0</v>
      </c>
      <c r="S146" s="92" t="s">
        <v>24</v>
      </c>
    </row>
    <row r="147" spans="13:19" hidden="1">
      <c r="M147" s="91">
        <f>+IF(I15="",0,1)</f>
        <v>0</v>
      </c>
      <c r="N147" s="76"/>
      <c r="O147" s="74"/>
      <c r="P147" s="77"/>
      <c r="Q147" s="77"/>
      <c r="R147" s="77"/>
      <c r="S147" s="92"/>
    </row>
    <row r="148" spans="13:19" hidden="1">
      <c r="M148" s="91"/>
      <c r="N148" s="76">
        <f ca="1">+$Q$136-18</f>
        <v>2004</v>
      </c>
      <c r="O148" s="74">
        <f ca="1">+$Q$136-40</f>
        <v>1982</v>
      </c>
      <c r="P148" s="79" t="b">
        <f ca="1">+IF(N144&gt;=$G$8,IF(O144&lt;=$G$8,IF($M$149="á",FALSE,TRUE), FALSE),FALSE)</f>
        <v>0</v>
      </c>
      <c r="Q148" s="81" t="b">
        <v>0</v>
      </c>
      <c r="R148" s="79">
        <f ca="1">+SUM(MAXA(P148),MAXA(Q148))</f>
        <v>0</v>
      </c>
      <c r="S148" s="92" t="s">
        <v>25</v>
      </c>
    </row>
    <row r="149" spans="13:19" hidden="1">
      <c r="M149" s="91" t="str">
        <f>+RIGHT(B5,1)</f>
        <v/>
      </c>
      <c r="N149" s="76">
        <f ca="1">+$Q$136-41</f>
        <v>1981</v>
      </c>
      <c r="O149" s="74">
        <f ca="1">+$Q$136-50</f>
        <v>1972</v>
      </c>
      <c r="P149" s="79" t="b">
        <f ca="1">+IF(N145&gt;=$G$8,IF(O145&lt;=$G$8,IF($M$149="á",FALSE,TRUE), FALSE),FALSE)</f>
        <v>0</v>
      </c>
      <c r="Q149" s="81" t="b">
        <v>0</v>
      </c>
      <c r="R149" s="79">
        <f ca="1">+SUM(MAXA(P149),MAXA(Q149))</f>
        <v>0</v>
      </c>
      <c r="S149" s="92" t="s">
        <v>26</v>
      </c>
    </row>
    <row r="150" spans="13:19" hidden="1">
      <c r="M150" s="89"/>
      <c r="N150" s="74">
        <f ca="1">+$Q$136-51</f>
        <v>1971</v>
      </c>
      <c r="O150" s="74">
        <v>1900</v>
      </c>
      <c r="P150" s="79" t="b">
        <f ca="1">+IF(N146&gt;=$G$8,IF(O146&lt;=$G$8,IF($M$149="á",FALSE,TRUE), FALSE),FALSE)</f>
        <v>0</v>
      </c>
      <c r="Q150" s="81" t="b">
        <v>0</v>
      </c>
      <c r="R150" s="79">
        <f ca="1">+SUM(MAXA(P150),MAXA(Q150))</f>
        <v>0</v>
      </c>
      <c r="S150" s="92" t="s">
        <v>27</v>
      </c>
    </row>
    <row r="151" spans="13:19" hidden="1">
      <c r="M151" s="94"/>
      <c r="N151" s="75"/>
      <c r="O151" s="75"/>
      <c r="P151" s="75"/>
      <c r="Q151" s="75"/>
      <c r="R151" s="75"/>
      <c r="S151" s="93"/>
    </row>
    <row r="152" spans="13:19" hidden="1">
      <c r="M152" s="94"/>
      <c r="N152" s="78">
        <f>+IF(RIGHT(B5,1)="á",0,1)</f>
        <v>1</v>
      </c>
      <c r="O152" s="78" t="str">
        <f>+IF(N152=0,"Žena","Muž")</f>
        <v>Muž</v>
      </c>
      <c r="P152" s="75"/>
      <c r="Q152" s="75"/>
      <c r="R152" s="79"/>
      <c r="S152" s="95"/>
    </row>
    <row r="153" spans="13:19" hidden="1">
      <c r="M153" s="94"/>
      <c r="N153" s="75"/>
      <c r="O153" s="75"/>
      <c r="P153" s="75"/>
      <c r="Q153" s="75"/>
      <c r="R153" s="75"/>
      <c r="S153" s="93"/>
    </row>
    <row r="154" spans="13:19" hidden="1">
      <c r="M154" s="94"/>
      <c r="N154" s="76" t="s">
        <v>29</v>
      </c>
      <c r="O154" s="80" t="str">
        <f>+IF(COUNTIF(Q138:Q150,"pravda")=0,"Zadejte, prosím, svoji věkovou kategorii.",IF($N$152=0, IF(SUM(R148:R150)&gt;0, "Vy jste muž," &amp;" paní "&amp;B5&amp;"?",IF(COUNTIF(R138:R150,2)&lt;1,"Dle roku Vašeho narození jste zřejmě zadala špatnou věkovou kategorii.",""))))</f>
        <v>Zadejte, prosím, svoji věkovou kategorii.</v>
      </c>
      <c r="P154" s="80"/>
      <c r="Q154" s="75"/>
      <c r="R154" s="80"/>
      <c r="S154" s="95"/>
    </row>
    <row r="155" spans="13:19" hidden="1">
      <c r="M155" s="94"/>
      <c r="N155" s="76"/>
      <c r="O155" s="80" t="str">
        <f>+IF(COUNTIF(Q138:Q150,"pravda")&gt;1,"Zvolte si, prosím, jen jednu věkovou kategorii.","")</f>
        <v/>
      </c>
      <c r="P155" s="75"/>
      <c r="Q155" s="75"/>
      <c r="R155" s="75"/>
      <c r="S155" s="93"/>
    </row>
    <row r="156" spans="13:19" hidden="1">
      <c r="M156" s="94"/>
      <c r="N156" s="76" t="s">
        <v>30</v>
      </c>
      <c r="O156" s="80" t="str">
        <f>+IF(COUNTIF(Q138:Q150,"pravda")=0,"Zadejte, prosím, svoji věkovou kategorii.",IF($N$152=1, IF(SUM(R144:R146)&gt;0,  "Vy jste žena," &amp;" pane "&amp;B5&amp;"?",IF(COUNTIF(R136:R150,2)&lt;1,"Dle roku Vašeho narození jste zřejmě zadal špatnou věkovou kategorii.",""))))</f>
        <v>Zadejte, prosím, svoji věkovou kategorii.</v>
      </c>
      <c r="P156" s="75"/>
      <c r="Q156" s="75"/>
      <c r="R156" s="75"/>
      <c r="S156" s="95"/>
    </row>
    <row r="157" spans="13:19" ht="13.5" hidden="1" thickBot="1">
      <c r="M157" s="96"/>
      <c r="N157" s="97"/>
      <c r="O157" s="98" t="str">
        <f>+IF(COUNTIF(Q138:Q150,"pravda")&gt;1,"Zvolte si, prosím, jen jednu věkovou kategorii.","")</f>
        <v/>
      </c>
      <c r="P157" s="97"/>
      <c r="Q157" s="97"/>
      <c r="R157" s="97"/>
      <c r="S157" s="99"/>
    </row>
    <row r="158" spans="13:19" hidden="1"/>
  </sheetData>
  <sheetProtection algorithmName="SHA-512" hashValue="Cj1hZcdwYSewUPjKHPF0scQGExIqPWFBLN0yjsd4SeJ16TjeP7c3kOXctYipcDriGim0NcliZNU38oUs1kyK2w==" saltValue="GM2ye1aNv4+Xnplxwif70g==" spinCount="100000" sheet="1" selectLockedCells="1"/>
  <protectedRanges>
    <protectedRange sqref="B18:K28" name="Oblast12"/>
    <protectedRange sqref="I15" name="Oblast11"/>
    <protectedRange sqref="B15" name="Oblast10"/>
    <protectedRange sqref="J12" name="Oblast9"/>
    <protectedRange sqref="G12" name="Oblast8"/>
    <protectedRange sqref="B12" name="Oblast7"/>
    <protectedRange sqref="H8" name="Oblast6"/>
    <protectedRange sqref="G8" name="Oblast5"/>
    <protectedRange sqref="E8" name="Oblast4"/>
    <protectedRange sqref="C8" name="Oblast3"/>
    <protectedRange sqref="G5" name="Oblast2"/>
    <protectedRange sqref="B5" name="Oblast1"/>
  </protectedRanges>
  <mergeCells count="19">
    <mergeCell ref="B2:K2"/>
    <mergeCell ref="C8:C9"/>
    <mergeCell ref="E8:E9"/>
    <mergeCell ref="G8:G9"/>
    <mergeCell ref="H8:K9"/>
    <mergeCell ref="E45:E46"/>
    <mergeCell ref="J55:K55"/>
    <mergeCell ref="A3:L3"/>
    <mergeCell ref="G5:K6"/>
    <mergeCell ref="B5:F6"/>
    <mergeCell ref="B29:K29"/>
    <mergeCell ref="B12:F13"/>
    <mergeCell ref="G12:I13"/>
    <mergeCell ref="J12:K13"/>
    <mergeCell ref="B17:K17"/>
    <mergeCell ref="B31:K39"/>
    <mergeCell ref="B41:K42"/>
    <mergeCell ref="B15:H16"/>
    <mergeCell ref="I15:K16"/>
  </mergeCells>
  <hyperlinks>
    <hyperlink ref="D56" r:id="rId1"/>
    <hyperlink ref="D55" r:id="rId2"/>
  </hyperlinks>
  <printOptions horizontalCentered="1"/>
  <pageMargins left="0.11811023622047245" right="0.11811023622047245" top="0.59055118110236227" bottom="0.59055118110236227" header="0" footer="0.31496062992125984"/>
  <pageSetup paperSize="9" scale="95" orientation="portrait" horizontalDpi="4294967293" verticalDpi="4294967293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Přihláška Trafo MTBB 2022</vt:lpstr>
      <vt:lpstr>'Přihláška Trafo MTBB 2022'!Oblast_tisku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Starosta</cp:lastModifiedBy>
  <cp:lastPrinted>2016-05-12T16:52:46Z</cp:lastPrinted>
  <dcterms:created xsi:type="dcterms:W3CDTF">2007-01-19T10:10:44Z</dcterms:created>
  <dcterms:modified xsi:type="dcterms:W3CDTF">2022-04-13T13:38:02Z</dcterms:modified>
</cp:coreProperties>
</file>